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<sst xmlns="http://schemas.openxmlformats.org/spreadsheetml/2006/main" count="64" uniqueCount="26">
  <si>
    <t>The rates shown in this spreadsheet are no longer up to date.</t>
  </si>
  <si>
    <t>Click here for a free and up to date SDLT, LBTT and LTT spreadsheet.</t>
  </si>
  <si>
    <t>Stamp Duty Calculations across the UK, before and after the 2020 Stamp Duty Holiday</t>
  </si>
  <si>
    <t>Purchase Price</t>
  </si>
  <si>
    <t>← edit this</t>
  </si>
  <si>
    <t>Try the free PaTMa buy-to-let profit calculator here.</t>
  </si>
  <si>
    <t>Read more about the July 2020 stamp duty reductions here.</t>
  </si>
  <si>
    <t>Stamp Duty rates for July 2020 – March 2021</t>
  </si>
  <si>
    <t>https://www.patma.co.uk/</t>
  </si>
  <si>
    <t>SDLT – England and Northern Ireland – July 2020 to March 2021</t>
  </si>
  <si>
    <t>Band start</t>
  </si>
  <si>
    <t>Band end</t>
  </si>
  <si>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home rate</t>
    </r>
  </si>
  <si>
    <r>
      <rPr>
        <sz val="10"/>
        <rFont val="Arial"/>
        <family val="2"/>
      </rP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home rate</t>
    </r>
  </si>
  <si>
    <t>Amount in band</t>
  </si>
  <si>
    <t>Main home stamp duty</t>
  </si>
  <si>
    <r>
      <rPr>
        <sz val="10"/>
        <rFont val="Arial"/>
        <family val="2"/>
      </rP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home stamp duty</t>
    </r>
  </si>
  <si>
    <t>Total SDLT</t>
  </si>
  <si>
    <t>LBTT – Scotland – July 2020 to March 2021</t>
  </si>
  <si>
    <t>Total LBTT</t>
  </si>
  <si>
    <t>LTT – Wales – July 2020 to March 2021</t>
  </si>
  <si>
    <t>Total LTT</t>
  </si>
  <si>
    <t>Stamp Duty rates for April 2021 onwards (and prior to the reductions in July 2020)</t>
  </si>
  <si>
    <t>SDLT – England and Northern Ireland – April 2021 onwards</t>
  </si>
  <si>
    <t>LBTT – Scotland – April 2021 onwards</t>
  </si>
  <si>
    <t>LTT – Wales – April 2021 onwards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</si>
</sst>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£-809]#,##0.00;[RED]\-[$£-809]#,##0.00"/>
    <numFmt numFmtId="166" formatCode="@"/>
    <numFmt numFmtId="167" formatCode="0.00%"/>
  </numFmts>
  <fonts count="6">
    <font>
      <sz val="10"/>
      <name val="Arial"/>
      <family val="2"/>
    </font>
    <font>
      <b/>
      <sz val="16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2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5" fontId="0" fillId="2" borderId="0" xfId="0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6" fontId="0" fillId="0" borderId="0" xfId="0" applyAlignment="1" applyProtection="1">
      <alignment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right"/>
      <protection hidden="1"/>
    </xf>
    <xf numFmtId="165" fontId="0" fillId="0" borderId="0" xfId="0" applyAlignment="1" applyProtection="1">
      <alignment/>
      <protection hidden="1"/>
    </xf>
    <xf numFmtId="167" fontId="0" fillId="0" borderId="0" xfId="0" applyAlignment="1" applyProtection="1">
      <alignment/>
      <protection hidden="1"/>
    </xf>
    <xf numFmtId="165" fontId="0" fillId="0" borderId="0" xfId="0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3</xdr:row>
      <xdr:rowOff>133350</xdr:rowOff>
    </xdr:from>
    <xdr:to>
      <xdr:col>7</xdr:col>
      <xdr:colOff>952500</xdr:colOff>
      <xdr:row>9</xdr:row>
      <xdr:rowOff>152400</xdr:rowOff>
    </xdr:to>
    <xdr:pic>
      <xdr:nvPicPr>
        <xdr:cNvPr id="0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704850"/>
          <a:ext cx="1857375" cy="9906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patma.co.uk/glossary/stamp-duty/" TargetMode="External" /><Relationship Id="rId2" Type="http://schemas.openxmlformats.org/officeDocument/2006/relationships/hyperlink" Target="https://app.patma.co.uk/prospector/property-profit-and-yield-calculator/" TargetMode="External" /><Relationship Id="rId3" Type="http://schemas.openxmlformats.org/officeDocument/2006/relationships/hyperlink" Target="https://blog.patma.co.uk/2020/09/stamp-duty-holidays-england-scotland-wales/" TargetMode="External" /><Relationship Id="rId4" Type="http://schemas.openxmlformats.org/officeDocument/2006/relationships/hyperlink" Target="https://www.patma.co.uk/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86"/>
  <sheetViews>
    <sheetView tabSelected="1" workbookViewId="0" topLeftCell="A1">
      <selection activeCell="B6" sqref="B6"/>
    </sheetView>
  </sheetViews>
  <sheetFormatPr defaultColWidth="11.57421875" defaultRowHeight="12.75"/>
  <cols>
    <col min="1" max="1" width="16.8515625" style="0" customWidth="1"/>
    <col min="2" max="2" width="16.7109375" style="0" customWidth="1"/>
    <col min="6" max="6" width="15.140625" style="0" customWidth="1"/>
    <col min="7" max="7" width="20.8515625" style="0" customWidth="1"/>
    <col min="8" max="8" width="18.140625" style="0" customWidth="1"/>
  </cols>
  <sheetData>
    <row r="1" ht="19.7">
      <c r="A1" s="1" t="s">
        <v>0</v>
      </c>
    </row>
    <row r="2" ht="12.8">
      <c r="A2" s="2" t="s">
        <v>1</v>
      </c>
    </row>
    <row r="3" ht="12.8">
      <c r="A3" s="3"/>
    </row>
    <row r="4" ht="12.75">
      <c r="A4" s="3" t="s">
        <v>2</v>
      </c>
    </row>
    <row r="6" spans="1:3" ht="12.75">
      <c r="A6" s="3" t="s">
        <v>3</v>
      </c>
      <c r="B6" s="4">
        <v>200000</v>
      </c>
      <c r="C6" t="s">
        <v>4</v>
      </c>
    </row>
    <row r="7" ht="12.75">
      <c r="A7" s="3"/>
    </row>
    <row r="8" ht="12.75">
      <c r="A8" s="5" t="s">
        <v>5</v>
      </c>
    </row>
    <row r="10" spans="1:4" ht="12.75">
      <c r="A10" s="5" t="s">
        <v>6</v>
      </c>
      <c r="D10" s="6"/>
    </row>
    <row r="12" spans="1:8" ht="12.8">
      <c r="A12" s="3" t="s">
        <v>7</v>
      </c>
      <c r="G12" s="7" t="s">
        <v>8</v>
      </c>
      <c r="H12" s="7"/>
    </row>
    <row r="14" ht="12.8">
      <c r="A14" s="3" t="s">
        <v>9</v>
      </c>
    </row>
    <row r="16" spans="1:8" ht="12.8">
      <c r="A16" s="8" t="s">
        <v>10</v>
      </c>
      <c r="B16" s="8" t="s">
        <v>11</v>
      </c>
      <c r="C16" s="8" t="s">
        <v>12</v>
      </c>
      <c r="D16" s="8" t="s">
        <v>13</v>
      </c>
      <c r="F16" s="8" t="s">
        <v>14</v>
      </c>
      <c r="G16" s="8" t="s">
        <v>15</v>
      </c>
      <c r="H16" s="8" t="s">
        <v>16</v>
      </c>
    </row>
    <row r="17" spans="1:8" ht="12.8">
      <c r="A17" s="9">
        <v>0</v>
      </c>
      <c r="B17" s="9">
        <v>500000</v>
      </c>
      <c r="C17" s="10">
        <v>0</v>
      </c>
      <c r="D17" s="10">
        <f>C17+0.03</f>
        <v>0.03</v>
      </c>
      <c r="F17" s="9">
        <f>MAX(MIN(B17-A17,$B$6-A17),0)</f>
        <v>200000</v>
      </c>
      <c r="G17" s="11">
        <f>$F17*C17</f>
        <v>0</v>
      </c>
      <c r="H17" s="11">
        <f>IF(F17&gt;=40000,$F17*D17,0)</f>
        <v>6000</v>
      </c>
    </row>
    <row r="18" spans="1:8" ht="12.8">
      <c r="A18" s="9">
        <v>500000</v>
      </c>
      <c r="B18" s="9">
        <v>925000</v>
      </c>
      <c r="C18" s="10">
        <v>0.05</v>
      </c>
      <c r="D18" s="10">
        <f>C18+0.03</f>
        <v>0.08</v>
      </c>
      <c r="F18" s="9">
        <f>MAX(MIN(B18-A18,$B$6-A18),0)</f>
        <v>0</v>
      </c>
      <c r="G18" s="11">
        <f>$F18*C18</f>
        <v>0</v>
      </c>
      <c r="H18" s="11">
        <f>$F18*D18</f>
        <v>0</v>
      </c>
    </row>
    <row r="19" spans="1:8" ht="12.8">
      <c r="A19" s="9">
        <v>925000</v>
      </c>
      <c r="B19" s="9">
        <v>1500000</v>
      </c>
      <c r="C19" s="10">
        <v>0.1</v>
      </c>
      <c r="D19" s="10">
        <f>C19+0.03</f>
        <v>0.13</v>
      </c>
      <c r="F19" s="9">
        <f>MAX(MIN(B19-A19,$B$6-A19),0)</f>
        <v>0</v>
      </c>
      <c r="G19" s="11">
        <f>$F19*C19</f>
        <v>0</v>
      </c>
      <c r="H19" s="11">
        <f>$F19*D19</f>
        <v>0</v>
      </c>
    </row>
    <row r="20" spans="1:8" ht="12.8">
      <c r="A20" s="9">
        <v>1500000</v>
      </c>
      <c r="B20" s="9"/>
      <c r="C20" s="10">
        <v>0.12</v>
      </c>
      <c r="D20" s="10">
        <f>C20+0.03</f>
        <v>0.15</v>
      </c>
      <c r="F20" s="9">
        <f>MAX($B$6-A20,0)</f>
        <v>0</v>
      </c>
      <c r="G20" s="11">
        <f>$F20*C20</f>
        <v>0</v>
      </c>
      <c r="H20" s="11">
        <f>$F20*D20</f>
        <v>0</v>
      </c>
    </row>
    <row r="21" spans="6:8" ht="12.8">
      <c r="F21" s="9"/>
      <c r="G21" s="9"/>
      <c r="H21" s="9"/>
    </row>
    <row r="22" spans="1:8" ht="12.8">
      <c r="A22" s="3" t="s">
        <v>17</v>
      </c>
      <c r="F22" s="9"/>
      <c r="G22" s="9">
        <f>SUM(G17:G20)</f>
        <v>0</v>
      </c>
      <c r="H22" s="9">
        <f>SUM(H17:H20)</f>
        <v>6000</v>
      </c>
    </row>
    <row r="25" ht="12.8">
      <c r="A25" s="3" t="s">
        <v>18</v>
      </c>
    </row>
    <row r="27" spans="1:8" ht="12.8">
      <c r="A27" s="8" t="s">
        <v>10</v>
      </c>
      <c r="B27" s="8" t="s">
        <v>11</v>
      </c>
      <c r="C27" s="8" t="s">
        <v>12</v>
      </c>
      <c r="D27" s="8" t="s">
        <v>13</v>
      </c>
      <c r="F27" s="8" t="s">
        <v>14</v>
      </c>
      <c r="G27" s="8" t="s">
        <v>15</v>
      </c>
      <c r="H27" s="8" t="s">
        <v>16</v>
      </c>
    </row>
    <row r="28" spans="1:8" ht="12.8">
      <c r="A28" s="9">
        <v>0</v>
      </c>
      <c r="B28" s="9">
        <v>250000</v>
      </c>
      <c r="C28" s="10">
        <v>0</v>
      </c>
      <c r="D28" s="10">
        <f>C28+0.04</f>
        <v>0.04</v>
      </c>
      <c r="F28" s="9">
        <f>MAX(MIN(B28-A28,$B$6-A28),0)</f>
        <v>200000</v>
      </c>
      <c r="G28" s="11">
        <f>$F28*C28</f>
        <v>0</v>
      </c>
      <c r="H28" s="11">
        <f>IF(F28&gt;=40000,$F28*D28,0)</f>
        <v>8000</v>
      </c>
    </row>
    <row r="29" spans="1:8" ht="12.8">
      <c r="A29" s="9">
        <v>250000</v>
      </c>
      <c r="B29" s="9">
        <v>325000</v>
      </c>
      <c r="C29" s="10">
        <v>0.05</v>
      </c>
      <c r="D29" s="10">
        <f>C29+0.04</f>
        <v>0.09</v>
      </c>
      <c r="F29" s="9">
        <f>MAX(MIN(B29-A29,$B$6-A29),0)</f>
        <v>0</v>
      </c>
      <c r="G29" s="11">
        <f>$F29*C29</f>
        <v>0</v>
      </c>
      <c r="H29" s="11">
        <f>$F29*D29</f>
        <v>0</v>
      </c>
    </row>
    <row r="30" spans="1:8" ht="12.8">
      <c r="A30" s="9">
        <v>325000</v>
      </c>
      <c r="B30" s="9">
        <v>750000</v>
      </c>
      <c r="C30" s="10">
        <v>0.1</v>
      </c>
      <c r="D30" s="10">
        <f>C30+0.04</f>
        <v>0.14</v>
      </c>
      <c r="F30" s="9">
        <f>MAX(MIN(B30-A30,$B$6-A30),0)</f>
        <v>0</v>
      </c>
      <c r="G30" s="11">
        <f>$F30*C30</f>
        <v>0</v>
      </c>
      <c r="H30" s="11">
        <f>$F30*D30</f>
        <v>0</v>
      </c>
    </row>
    <row r="31" spans="1:8" ht="12.8">
      <c r="A31" s="9">
        <v>750000</v>
      </c>
      <c r="B31" s="9"/>
      <c r="C31" s="10">
        <v>0.12</v>
      </c>
      <c r="D31" s="10">
        <f>C31+0.04</f>
        <v>0.16</v>
      </c>
      <c r="F31" s="9">
        <f>MAX($B$6-A31,0)</f>
        <v>0</v>
      </c>
      <c r="G31" s="11">
        <f>$F31*C31</f>
        <v>0</v>
      </c>
      <c r="H31" s="11">
        <f>$F31*D31</f>
        <v>0</v>
      </c>
    </row>
    <row r="32" spans="6:8" ht="12.8">
      <c r="F32" s="9"/>
      <c r="G32" s="9"/>
      <c r="H32" s="9"/>
    </row>
    <row r="33" spans="1:8" ht="12.8">
      <c r="A33" s="3" t="s">
        <v>19</v>
      </c>
      <c r="F33" s="9"/>
      <c r="G33" s="9">
        <f>SUM(G28:G31)</f>
        <v>0</v>
      </c>
      <c r="H33" s="9">
        <f>SUM(H28:H31)</f>
        <v>8000</v>
      </c>
    </row>
    <row r="36" ht="12.8">
      <c r="A36" s="3" t="s">
        <v>20</v>
      </c>
    </row>
    <row r="38" spans="1:8" ht="12.8">
      <c r="A38" s="8" t="s">
        <v>10</v>
      </c>
      <c r="B38" s="8" t="s">
        <v>11</v>
      </c>
      <c r="C38" s="8" t="s">
        <v>12</v>
      </c>
      <c r="D38" s="8" t="s">
        <v>13</v>
      </c>
      <c r="F38" s="8" t="s">
        <v>14</v>
      </c>
      <c r="G38" s="8" t="s">
        <v>15</v>
      </c>
      <c r="H38" s="8" t="s">
        <v>16</v>
      </c>
    </row>
    <row r="39" spans="1:8" ht="12.8">
      <c r="A39" s="9">
        <v>0</v>
      </c>
      <c r="B39" s="9">
        <v>180000</v>
      </c>
      <c r="C39" s="10">
        <v>0</v>
      </c>
      <c r="D39" s="10">
        <f>C39+0.03</f>
        <v>0.03</v>
      </c>
      <c r="F39" s="9">
        <f>MAX(MIN(B39-A39,$B$6-A39),0)</f>
        <v>180000</v>
      </c>
      <c r="G39" s="11">
        <f>$F39*C39</f>
        <v>0</v>
      </c>
      <c r="H39" s="11">
        <f>IF(F39&gt;=40000,$F39*D39,0)</f>
        <v>5400</v>
      </c>
    </row>
    <row r="40" spans="1:8" ht="12.8">
      <c r="A40" s="9">
        <v>180000</v>
      </c>
      <c r="B40" s="9">
        <v>250000</v>
      </c>
      <c r="C40" s="10">
        <v>0</v>
      </c>
      <c r="D40" s="10">
        <f>0.035+0.03</f>
        <v>0.065</v>
      </c>
      <c r="F40" s="9">
        <f>MAX(MIN(B40-A40,$B$6-A40),0)</f>
        <v>20000</v>
      </c>
      <c r="G40" s="11">
        <f>$F40*C40</f>
        <v>0</v>
      </c>
      <c r="H40" s="11">
        <f>$F40*D40</f>
        <v>1300</v>
      </c>
    </row>
    <row r="41" spans="1:8" ht="12.8">
      <c r="A41" s="9">
        <v>250000</v>
      </c>
      <c r="B41" s="9">
        <v>400000</v>
      </c>
      <c r="C41" s="10">
        <v>0.05</v>
      </c>
      <c r="D41" s="10">
        <f>C41+0.03</f>
        <v>0.08</v>
      </c>
      <c r="F41" s="9">
        <f>MAX(MIN(B41-A41,$B$6-A41),0)</f>
        <v>0</v>
      </c>
      <c r="G41" s="11">
        <f>$F41*C41</f>
        <v>0</v>
      </c>
      <c r="H41" s="11">
        <f>$F41*D41</f>
        <v>0</v>
      </c>
    </row>
    <row r="42" spans="1:8" ht="12.8">
      <c r="A42" s="9">
        <v>400000</v>
      </c>
      <c r="B42" s="9">
        <v>750000</v>
      </c>
      <c r="C42" s="10">
        <v>0.075</v>
      </c>
      <c r="D42" s="10">
        <f>C42+0.03</f>
        <v>0.105</v>
      </c>
      <c r="F42" s="9">
        <f>MAX(MIN(B42-A42,$B$6-A42),0)</f>
        <v>0</v>
      </c>
      <c r="G42" s="11">
        <f>$F42*C42</f>
        <v>0</v>
      </c>
      <c r="H42" s="11">
        <f>$F42*D42</f>
        <v>0</v>
      </c>
    </row>
    <row r="43" spans="1:8" ht="12.8">
      <c r="A43" s="9">
        <v>750000</v>
      </c>
      <c r="B43" s="9">
        <v>1500000</v>
      </c>
      <c r="C43" s="10">
        <v>0.1</v>
      </c>
      <c r="D43" s="10">
        <f>C43+0.03</f>
        <v>0.13</v>
      </c>
      <c r="F43" s="9">
        <f>MAX(MIN(B43-A43,$B$6-A43),0)</f>
        <v>0</v>
      </c>
      <c r="G43" s="11">
        <f>$F43*C43</f>
        <v>0</v>
      </c>
      <c r="H43" s="11">
        <f>$F43*D43</f>
        <v>0</v>
      </c>
    </row>
    <row r="44" spans="1:8" ht="12.8">
      <c r="A44" s="9">
        <v>1500000</v>
      </c>
      <c r="B44" s="9"/>
      <c r="C44" s="10">
        <v>0.12</v>
      </c>
      <c r="D44" s="10">
        <f>C44+0.03</f>
        <v>0.15</v>
      </c>
      <c r="F44" s="9">
        <f>MAX($B$6-A44,0)</f>
        <v>0</v>
      </c>
      <c r="G44" s="11">
        <f>$F44*C44</f>
        <v>0</v>
      </c>
      <c r="H44" s="11">
        <f>$F44*D44</f>
        <v>0</v>
      </c>
    </row>
    <row r="45" spans="6:8" ht="12.8">
      <c r="F45" s="9"/>
      <c r="G45" s="9"/>
      <c r="H45" s="9"/>
    </row>
    <row r="46" spans="1:8" ht="12.8">
      <c r="A46" s="3" t="s">
        <v>21</v>
      </c>
      <c r="F46" s="9"/>
      <c r="G46" s="9">
        <f>SUM(G39:G44)</f>
        <v>0</v>
      </c>
      <c r="H46" s="9">
        <f>SUM(H39:H44)</f>
        <v>6700</v>
      </c>
    </row>
    <row r="50" ht="12.8">
      <c r="A50" s="3" t="s">
        <v>22</v>
      </c>
    </row>
    <row r="52" ht="12.8">
      <c r="A52" s="3" t="s">
        <v>23</v>
      </c>
    </row>
    <row r="54" spans="1:8" ht="12.8">
      <c r="A54" s="8" t="s">
        <v>10</v>
      </c>
      <c r="B54" s="8" t="s">
        <v>11</v>
      </c>
      <c r="C54" s="8" t="s">
        <v>12</v>
      </c>
      <c r="D54" s="8" t="s">
        <v>13</v>
      </c>
      <c r="F54" s="8" t="s">
        <v>14</v>
      </c>
      <c r="G54" s="8" t="s">
        <v>15</v>
      </c>
      <c r="H54" s="8" t="s">
        <v>16</v>
      </c>
    </row>
    <row r="55" spans="1:8" ht="12.8">
      <c r="A55" s="9">
        <v>0</v>
      </c>
      <c r="B55" s="9">
        <v>125000</v>
      </c>
      <c r="C55" s="10">
        <v>0</v>
      </c>
      <c r="D55" s="10">
        <f>C55+0.03</f>
        <v>0.03</v>
      </c>
      <c r="F55" s="9">
        <f>MAX(MIN(B55-A55,$B$6-A55),0)</f>
        <v>125000</v>
      </c>
      <c r="G55" s="11">
        <f>$F55*C55</f>
        <v>0</v>
      </c>
      <c r="H55" s="11">
        <f>IF(F55&gt;=40000,$F55*D55,0)</f>
        <v>3750</v>
      </c>
    </row>
    <row r="56" spans="1:8" ht="12.8">
      <c r="A56" s="9">
        <v>125000</v>
      </c>
      <c r="B56" s="9">
        <v>250000</v>
      </c>
      <c r="C56" s="10">
        <v>0.02</v>
      </c>
      <c r="D56" s="10">
        <f>C56+0.03</f>
        <v>0.05</v>
      </c>
      <c r="F56" s="9">
        <f>MAX(MIN(B56-A56,$B$6-A56),0)</f>
        <v>75000</v>
      </c>
      <c r="G56" s="11">
        <f>$F56*C56</f>
        <v>1500</v>
      </c>
      <c r="H56" s="11">
        <f>IF(F56&gt;=40000,$F56*D56,0)</f>
        <v>3750</v>
      </c>
    </row>
    <row r="57" spans="1:8" ht="12.8">
      <c r="A57" s="9">
        <v>250000</v>
      </c>
      <c r="B57" s="9">
        <v>925000</v>
      </c>
      <c r="C57" s="10">
        <v>0.05</v>
      </c>
      <c r="D57" s="10">
        <f>C57+0.03</f>
        <v>0.08</v>
      </c>
      <c r="F57" s="9">
        <f>MAX(MIN(B57-A57,$B$6-A57),0)</f>
        <v>0</v>
      </c>
      <c r="G57" s="11">
        <f>$F57*C57</f>
        <v>0</v>
      </c>
      <c r="H57" s="11">
        <f>$F57*D57</f>
        <v>0</v>
      </c>
    </row>
    <row r="58" spans="1:8" ht="12.8">
      <c r="A58" s="9">
        <v>925000</v>
      </c>
      <c r="B58" s="9">
        <v>1500000</v>
      </c>
      <c r="C58" s="10">
        <v>0.1</v>
      </c>
      <c r="D58" s="10">
        <f>C58+0.03</f>
        <v>0.13</v>
      </c>
      <c r="F58" s="9">
        <f>MAX(MIN(B58-A58,$B$6-A58),0)</f>
        <v>0</v>
      </c>
      <c r="G58" s="11">
        <f>$F58*C58</f>
        <v>0</v>
      </c>
      <c r="H58" s="11">
        <f>$F58*D58</f>
        <v>0</v>
      </c>
    </row>
    <row r="59" spans="1:8" ht="12.8">
      <c r="A59" s="9">
        <v>1500000</v>
      </c>
      <c r="B59" s="9"/>
      <c r="C59" s="10">
        <v>0.12</v>
      </c>
      <c r="D59" s="10">
        <f>C59+0.03</f>
        <v>0.15</v>
      </c>
      <c r="F59" s="9">
        <f>MAX($B$6-A59,0)</f>
        <v>0</v>
      </c>
      <c r="G59" s="11">
        <f>$F59*C59</f>
        <v>0</v>
      </c>
      <c r="H59" s="11">
        <f>$F59*D59</f>
        <v>0</v>
      </c>
    </row>
    <row r="60" spans="6:8" ht="12.8">
      <c r="F60" s="9"/>
      <c r="G60" s="9"/>
      <c r="H60" s="9"/>
    </row>
    <row r="61" spans="1:8" ht="12.8">
      <c r="A61" s="3" t="s">
        <v>17</v>
      </c>
      <c r="F61" s="9"/>
      <c r="G61" s="9">
        <f>SUM(G55:G59)</f>
        <v>1500</v>
      </c>
      <c r="H61" s="9">
        <f>SUM(H55:H59)</f>
        <v>7500</v>
      </c>
    </row>
    <row r="64" ht="12.8">
      <c r="A64" s="3" t="s">
        <v>24</v>
      </c>
    </row>
    <row r="66" spans="1:8" ht="12.8">
      <c r="A66" s="8" t="s">
        <v>10</v>
      </c>
      <c r="B66" s="8" t="s">
        <v>11</v>
      </c>
      <c r="C66" s="8" t="s">
        <v>12</v>
      </c>
      <c r="D66" s="8" t="s">
        <v>13</v>
      </c>
      <c r="F66" s="8" t="s">
        <v>14</v>
      </c>
      <c r="G66" s="8" t="s">
        <v>15</v>
      </c>
      <c r="H66" s="8" t="s">
        <v>16</v>
      </c>
    </row>
    <row r="67" spans="1:8" ht="12.8">
      <c r="A67" s="9">
        <v>0</v>
      </c>
      <c r="B67" s="9">
        <v>145000</v>
      </c>
      <c r="C67" s="10">
        <v>0</v>
      </c>
      <c r="D67" s="10">
        <f>C67+0.04</f>
        <v>0.04</v>
      </c>
      <c r="F67" s="9">
        <f>MAX(MIN(B67-A67,$B$6-A67),0)</f>
        <v>145000</v>
      </c>
      <c r="G67" s="11">
        <f>$F67*C67</f>
        <v>0</v>
      </c>
      <c r="H67" s="11">
        <f>IF(F67&gt;=40000,$F67*D67,0)</f>
        <v>5800</v>
      </c>
    </row>
    <row r="68" spans="1:8" ht="12.8">
      <c r="A68" s="9">
        <v>145000</v>
      </c>
      <c r="B68" s="9">
        <v>250000</v>
      </c>
      <c r="C68" s="10">
        <v>0.02</v>
      </c>
      <c r="D68" s="10">
        <f>C68+0.04</f>
        <v>0.06</v>
      </c>
      <c r="F68" s="9">
        <f>MAX(MIN(B68-A68,$B$6-A68),0)</f>
        <v>55000</v>
      </c>
      <c r="G68" s="11">
        <f>$F68*C68</f>
        <v>1100</v>
      </c>
      <c r="H68" s="11">
        <f>IF(F68&gt;=40000,$F68*D68,0)</f>
        <v>3300</v>
      </c>
    </row>
    <row r="69" spans="1:8" ht="12.8">
      <c r="A69" s="9">
        <v>250000</v>
      </c>
      <c r="B69" s="9">
        <v>325000</v>
      </c>
      <c r="C69" s="10">
        <v>0.05</v>
      </c>
      <c r="D69" s="10">
        <f>C69+0.04</f>
        <v>0.09</v>
      </c>
      <c r="F69" s="9">
        <f>MAX(MIN(B69-A69,$B$6-A69),0)</f>
        <v>0</v>
      </c>
      <c r="G69" s="11">
        <f>$F69*C69</f>
        <v>0</v>
      </c>
      <c r="H69" s="11">
        <f>$F69*D69</f>
        <v>0</v>
      </c>
    </row>
    <row r="70" spans="1:8" ht="12.8">
      <c r="A70" s="9">
        <v>325000</v>
      </c>
      <c r="B70" s="9">
        <v>750000</v>
      </c>
      <c r="C70" s="10">
        <v>0.1</v>
      </c>
      <c r="D70" s="10">
        <f>C70+0.04</f>
        <v>0.14</v>
      </c>
      <c r="F70" s="9">
        <f>MAX(MIN(B70-A70,$B$6-A70),0)</f>
        <v>0</v>
      </c>
      <c r="G70" s="11">
        <f>$F70*C70</f>
        <v>0</v>
      </c>
      <c r="H70" s="11">
        <f>$F70*D70</f>
        <v>0</v>
      </c>
    </row>
    <row r="71" spans="1:8" ht="12.8">
      <c r="A71" s="9">
        <v>750000</v>
      </c>
      <c r="B71" s="9"/>
      <c r="C71" s="10">
        <v>0.12</v>
      </c>
      <c r="D71" s="10">
        <f>C71+0.04</f>
        <v>0.16</v>
      </c>
      <c r="F71" s="9">
        <f>MAX($B$6-A71,0)</f>
        <v>0</v>
      </c>
      <c r="G71" s="11">
        <f>$F71*C71</f>
        <v>0</v>
      </c>
      <c r="H71" s="11">
        <f>$F71*D71</f>
        <v>0</v>
      </c>
    </row>
    <row r="72" spans="6:8" ht="12.8">
      <c r="F72" s="9"/>
      <c r="G72" s="9"/>
      <c r="H72" s="9"/>
    </row>
    <row r="73" spans="1:8" ht="12.8">
      <c r="A73" s="3" t="s">
        <v>19</v>
      </c>
      <c r="F73" s="9"/>
      <c r="G73" s="9">
        <f>SUM(G67:G71)</f>
        <v>1100</v>
      </c>
      <c r="H73" s="9">
        <f>SUM(H67:H71)</f>
        <v>9100</v>
      </c>
    </row>
    <row r="76" ht="12.8">
      <c r="A76" s="3" t="s">
        <v>25</v>
      </c>
    </row>
    <row r="78" spans="1:8" ht="12.8">
      <c r="A78" s="8" t="s">
        <v>10</v>
      </c>
      <c r="B78" s="8" t="s">
        <v>11</v>
      </c>
      <c r="C78" s="8" t="s">
        <v>12</v>
      </c>
      <c r="D78" s="8" t="s">
        <v>13</v>
      </c>
      <c r="F78" s="8" t="s">
        <v>14</v>
      </c>
      <c r="G78" s="8" t="s">
        <v>15</v>
      </c>
      <c r="H78" s="8" t="s">
        <v>16</v>
      </c>
    </row>
    <row r="79" spans="1:8" ht="12.8">
      <c r="A79" s="9">
        <v>0</v>
      </c>
      <c r="B79" s="9">
        <v>180000</v>
      </c>
      <c r="C79" s="10">
        <v>0</v>
      </c>
      <c r="D79" s="10">
        <f>C79+0.03</f>
        <v>0.03</v>
      </c>
      <c r="F79" s="9">
        <f>MAX(MIN(B79-A79,$B$6-A79),0)</f>
        <v>180000</v>
      </c>
      <c r="G79" s="11">
        <f>$F79*C79</f>
        <v>0</v>
      </c>
      <c r="H79" s="11">
        <f>IF(F79&gt;=40000,$F79*D79,0)</f>
        <v>5400</v>
      </c>
    </row>
    <row r="80" spans="1:8" ht="12.8">
      <c r="A80" s="9">
        <v>180000</v>
      </c>
      <c r="B80" s="9">
        <v>250000</v>
      </c>
      <c r="C80" s="10">
        <v>0.035</v>
      </c>
      <c r="D80" s="10">
        <f>C80+0.03</f>
        <v>0.065</v>
      </c>
      <c r="F80" s="9">
        <f>MAX(MIN(B80-A80,$B$6-A80),0)</f>
        <v>20000</v>
      </c>
      <c r="G80" s="11">
        <f>$F80*C80</f>
        <v>700</v>
      </c>
      <c r="H80" s="11">
        <f>$F80*D80</f>
        <v>1300</v>
      </c>
    </row>
    <row r="81" spans="1:8" ht="12.8">
      <c r="A81" s="9">
        <v>250000</v>
      </c>
      <c r="B81" s="9">
        <v>400000</v>
      </c>
      <c r="C81" s="10">
        <v>0.05</v>
      </c>
      <c r="D81" s="10">
        <f>C81+0.03</f>
        <v>0.08</v>
      </c>
      <c r="F81" s="9">
        <f>MAX(MIN(B81-A81,$B$6-A81),0)</f>
        <v>0</v>
      </c>
      <c r="G81" s="11">
        <f>$F81*C81</f>
        <v>0</v>
      </c>
      <c r="H81" s="11">
        <f>$F81*D81</f>
        <v>0</v>
      </c>
    </row>
    <row r="82" spans="1:8" ht="12.8">
      <c r="A82" s="9">
        <v>400000</v>
      </c>
      <c r="B82" s="9">
        <v>750000</v>
      </c>
      <c r="C82" s="10">
        <v>0.075</v>
      </c>
      <c r="D82" s="10">
        <f>C82+0.03</f>
        <v>0.105</v>
      </c>
      <c r="F82" s="9">
        <f>MAX(MIN(B82-A82,$B$6-A82),0)</f>
        <v>0</v>
      </c>
      <c r="G82" s="11">
        <f>$F82*C82</f>
        <v>0</v>
      </c>
      <c r="H82" s="11">
        <f>$F82*D82</f>
        <v>0</v>
      </c>
    </row>
    <row r="83" spans="1:8" ht="12.8">
      <c r="A83" s="9">
        <v>750000</v>
      </c>
      <c r="B83" s="9">
        <v>1500000</v>
      </c>
      <c r="C83" s="10">
        <v>0.1</v>
      </c>
      <c r="D83" s="10">
        <f>C83+0.03</f>
        <v>0.13</v>
      </c>
      <c r="F83" s="9">
        <f>MAX(MIN(B83-A83,$B$6-A83),0)</f>
        <v>0</v>
      </c>
      <c r="G83" s="11">
        <f>$F83*C83</f>
        <v>0</v>
      </c>
      <c r="H83" s="11">
        <f>$F83*D83</f>
        <v>0</v>
      </c>
    </row>
    <row r="84" spans="1:8" ht="12.8">
      <c r="A84" s="9">
        <v>1500000</v>
      </c>
      <c r="B84" s="9"/>
      <c r="C84" s="10">
        <v>0.12</v>
      </c>
      <c r="D84" s="10">
        <f>C84+0.03</f>
        <v>0.15</v>
      </c>
      <c r="F84" s="9">
        <f>MAX($B$6-A84,0)</f>
        <v>0</v>
      </c>
      <c r="G84" s="11">
        <f>$F84*C84</f>
        <v>0</v>
      </c>
      <c r="H84" s="11">
        <f>$F84*D84</f>
        <v>0</v>
      </c>
    </row>
    <row r="85" spans="6:8" ht="12.8">
      <c r="F85" s="9"/>
      <c r="G85" s="9"/>
      <c r="H85" s="9"/>
    </row>
    <row r="86" spans="1:8" ht="12.8">
      <c r="A86" s="3" t="s">
        <v>21</v>
      </c>
      <c r="F86" s="9"/>
      <c r="G86" s="9">
        <f>SUM(G79:G84)</f>
        <v>700</v>
      </c>
      <c r="H86" s="9">
        <f>SUM(H79:H84)</f>
        <v>6700</v>
      </c>
    </row>
  </sheetData>
  <mergeCells count="1">
    <mergeCell ref="G12:H12"/>
  </mergeCells>
  <hyperlinks>
    <hyperlink ref="A2" r:id="rId1" display="Click here for a free and up to date SDLT, LBTT and LTT spreadsheet."/>
    <hyperlink ref="A8" r:id="rId2" display="Try the free PaTMa buy-to-let profit calculator here."/>
    <hyperlink ref="A10" r:id="rId3" display="Read more about the July 2020 stamp duty reductions here."/>
    <hyperlink ref="G12" r:id="rId4" display="https://www.patma.co.uk/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Roman,Regular"&amp;12&amp;A</oddHeader>
    <oddFooter>&amp;C&amp;"Times New Roman,Regular"&amp;12Page &amp;P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LibreOffice/7.1.3.2$Linux_X86_64 LibreOffice_project/10$Build-2</Application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Stamp Duty Calculator</dc:title>
  <dc:subject/>
  <dc:creator/>
  <cp:keywords/>
  <dc:description>Residential property stamp duty calculator, UK from 8th July 2020.</dc:description>
  <cp:lastModifiedBy/>
  <dcterms:created xsi:type="dcterms:W3CDTF">2017-09-20T13:46:57Z</dcterms:created>
  <dcterms:modified xsi:type="dcterms:W3CDTF">2021-06-19T13:22:54Z</dcterms:modified>
  <cp:category/>
  <cp:version/>
  <cp:contentType/>
  <cp:contentStatus/>
  <cp:revision>11</cp:revision>
</cp:coreProperties>
</file>